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<sst xmlns="http://schemas.openxmlformats.org/spreadsheetml/2006/main" count="227" uniqueCount="176">
  <si>
    <t>劳务分包工程量清单</t>
  </si>
  <si>
    <t>项目名称：毕节公路管理局2026年路面改善及桥梁修复、改善与提升工程（I标）--劳务分包</t>
  </si>
  <si>
    <t>细目编号</t>
  </si>
  <si>
    <t>工程名称</t>
  </si>
  <si>
    <t>单位</t>
  </si>
  <si>
    <t>工程数量</t>
  </si>
  <si>
    <t>单价限价
（不含税）（元）</t>
  </si>
  <si>
    <t>限价总价（元）</t>
  </si>
  <si>
    <t>单价下浮率（保留两位小数)（%）</t>
  </si>
  <si>
    <t>单价报价（元）</t>
  </si>
  <si>
    <t>报价总价（元）</t>
  </si>
  <si>
    <t>费用组成</t>
  </si>
  <si>
    <t>计价规则</t>
  </si>
  <si>
    <t>分包内容</t>
  </si>
  <si>
    <t>临时用工</t>
  </si>
  <si>
    <t>工日</t>
  </si>
  <si>
    <t>1.单价包含人工、小型机具费</t>
  </si>
  <si>
    <t>1.白天7：00-19：00内有效工作时间8小时为1工日；
2.夜间19：00-次日7：00内有效工作时间7小时为1工日；
3.工作时长不足的，可按比例折算。</t>
  </si>
  <si>
    <t>1.用工申请人填写用工申请表；
2.用工记录需明确施工部位、工作内容及工程量、有效工作时间等；
3.当天用工当天开具点工单，项目领导签字确认，否则不予计价。</t>
  </si>
  <si>
    <t>Y201-2</t>
  </si>
  <si>
    <t>拆除结构物</t>
  </si>
  <si>
    <t>Y201-2-1</t>
  </si>
  <si>
    <t>钢筋混凝土结构</t>
  </si>
  <si>
    <t>m³</t>
  </si>
  <si>
    <t>1.单价包含一切费用。
2.单价包含1公里范围内指定地点堆放。</t>
  </si>
  <si>
    <t>1.依据图纸所示位置，拆除原有的钢筋混凝土结构以立方米为单位计价。</t>
  </si>
  <si>
    <t>1.挖除；2装卸、移运处理；3.场地清理、平整。</t>
  </si>
  <si>
    <t>Y301-1</t>
  </si>
  <si>
    <t>挖除与铣刨</t>
  </si>
  <si>
    <t>Y301-1-2</t>
  </si>
  <si>
    <t>面层铣刨（厚10cm）</t>
  </si>
  <si>
    <t>m²</t>
  </si>
  <si>
    <t>1.单价包含一切费用；       
2.单价不含废料运输。</t>
  </si>
  <si>
    <t>1.按实际铣刨平方数为单位计价。</t>
  </si>
  <si>
    <t>1.机械路面铣刨、拉毛。</t>
  </si>
  <si>
    <t>Y301-8</t>
  </si>
  <si>
    <t>路面加铺</t>
  </si>
  <si>
    <t>Y301-8-1</t>
  </si>
  <si>
    <t>沥青混凝土路面（厚10cm）</t>
  </si>
  <si>
    <t>1.单价包含一切费用。
2.不含材料费。</t>
  </si>
  <si>
    <t>1.依据图纸所示级配类型及铺筑压实厚度，按照铺筑的顶面面积以平方米为单位计价。</t>
  </si>
  <si>
    <t>1.检查和清理下承层；2.透层或黏层洒布，沥青混合料摊铺、碾压、成型、接缝；3.设备进出场、转场；4.初期养护；5.文明施工及场地清理。</t>
  </si>
  <si>
    <t>Y403</t>
  </si>
  <si>
    <t>表层缺陷处理</t>
  </si>
  <si>
    <t>Y403-2</t>
  </si>
  <si>
    <t>砂浆修补</t>
  </si>
  <si>
    <t>Y403-2-3</t>
  </si>
  <si>
    <t>环氧砂浆修补（2-5cm）</t>
  </si>
  <si>
    <t>㎡</t>
  </si>
  <si>
    <t>1.单价包含一切费用。
2.不含材料费。
3.不含支架费。</t>
  </si>
  <si>
    <t>1.按要求修复缺陷已实际修复平方数为单位计价。</t>
  </si>
  <si>
    <t>1.吹（洗）净；2.磨平；3.砂浆修补。</t>
  </si>
  <si>
    <t>Y403-4</t>
  </si>
  <si>
    <t>防腐与防锈蚀处理</t>
  </si>
  <si>
    <t>Y403-4-1</t>
  </si>
  <si>
    <t>混凝土结构防腐处理</t>
  </si>
  <si>
    <t>Y403-4-3</t>
  </si>
  <si>
    <t>钢材防锈蚀处理</t>
  </si>
  <si>
    <t>Y403-4-3-2</t>
  </si>
  <si>
    <t>除锈剂</t>
  </si>
  <si>
    <t>1.按实际钢材表面除锈面积以平方米为单位计价。</t>
  </si>
  <si>
    <t>1.钢材除锈，2.文明施工及场地清理。</t>
  </si>
  <si>
    <t>Y403-6</t>
  </si>
  <si>
    <t>表面处理</t>
  </si>
  <si>
    <t/>
  </si>
  <si>
    <t>Y403-6-3</t>
  </si>
  <si>
    <t>全桥污水侵蚀处理</t>
  </si>
  <si>
    <t>m2</t>
  </si>
  <si>
    <t>1.吹（洗）净；2.磨平；3.抹面；4.混凝土表观平整、无蜂窝麻面、色泽一致。</t>
  </si>
  <si>
    <t>Y404</t>
  </si>
  <si>
    <t>混凝土裂缝处治</t>
  </si>
  <si>
    <t>Y404-1</t>
  </si>
  <si>
    <t>裂缝注浆</t>
  </si>
  <si>
    <t>Y404-1-2</t>
  </si>
  <si>
    <t>压力注浆（裂缝≥0.15mm）</t>
  </si>
  <si>
    <t>m</t>
  </si>
  <si>
    <t>1.依据图纸所示按照裂缝长度以米为单位计价。</t>
  </si>
  <si>
    <t>1.查缝；2.裂缝表面处理；3.安设灌注剂；4.封闭裂缝；5.压力灌注；6.养护。</t>
  </si>
  <si>
    <t>Y404-2</t>
  </si>
  <si>
    <t>裂缝封闭</t>
  </si>
  <si>
    <t>Y404-2-1</t>
  </si>
  <si>
    <t>表面封闭（裂缝&lt;0.15mm）</t>
  </si>
  <si>
    <t>Y407</t>
  </si>
  <si>
    <t>支座及伸缩装置维修与更换</t>
  </si>
  <si>
    <t>Y407-1</t>
  </si>
  <si>
    <t>支座</t>
  </si>
  <si>
    <t>Y407-1-1</t>
  </si>
  <si>
    <t>支座维修</t>
  </si>
  <si>
    <t>Y407-1-1-5</t>
  </si>
  <si>
    <t>支座除锈补漆</t>
  </si>
  <si>
    <t>套</t>
  </si>
  <si>
    <t>1.按实际除锈的支座个数以套为单位计价。</t>
  </si>
  <si>
    <t>1.除锈打磨；2.防腐漆涂刷；3.文明施工及场地清理。</t>
  </si>
  <si>
    <t>Y407-1-2</t>
  </si>
  <si>
    <t>梁体顶升</t>
  </si>
  <si>
    <t>Y407-1-2-1</t>
  </si>
  <si>
    <t>T梁顶升</t>
  </si>
  <si>
    <t>跨</t>
  </si>
  <si>
    <t>1.单价包含一切费用。</t>
  </si>
  <si>
    <t>1.依据图示位置按实际顶升的跨数以跨为单位计价。</t>
  </si>
  <si>
    <t>1.顶升T梁，2.文明施工及场地清理。</t>
  </si>
  <si>
    <t>Y407-1-2-2</t>
  </si>
  <si>
    <t>箱梁顶升</t>
  </si>
  <si>
    <t>孔</t>
  </si>
  <si>
    <t>1.依据图示位置按实际顶升的孔数以孔为单位计价。</t>
  </si>
  <si>
    <t>1.顶升箱梁，2.文明施工及场地清理。</t>
  </si>
  <si>
    <t>Y407-1-4</t>
  </si>
  <si>
    <t>支座更换</t>
  </si>
  <si>
    <t>Y407-1-4-1</t>
  </si>
  <si>
    <t>板式支座更换</t>
  </si>
  <si>
    <t>Y407-1-4-1-1</t>
  </si>
  <si>
    <t>普通板式橡胶支座（GBZY400x69）</t>
  </si>
  <si>
    <t>个</t>
  </si>
  <si>
    <t>1.单价包含人工、机械费、五金低耗和小型机具费用（扎丝、焊条、焊线、焊钳、面罩等）。</t>
  </si>
  <si>
    <t>1、依据图纸所示位置及尺寸，安装图纸所示类型及规格板式橡胶支座就位，按图示数量，以个为单位计量</t>
  </si>
  <si>
    <t>1.清洁整平混凝土表面；
2.接触面抹平；
3.钢板制作与安装；
4.支座定位安装</t>
  </si>
  <si>
    <t>Y407-1-4-1-2</t>
  </si>
  <si>
    <t>四氟滑板橡胶支座（GBZYH400x71）</t>
  </si>
  <si>
    <t>Y407-1-4-2</t>
  </si>
  <si>
    <t>盆式支座更换</t>
  </si>
  <si>
    <t>Y407-1-4-2-1</t>
  </si>
  <si>
    <t>固定支座 (6.0GD)</t>
  </si>
  <si>
    <t>Y407-1-4-2-2</t>
  </si>
  <si>
    <t>纵向滑动支座 (ZX)</t>
  </si>
  <si>
    <t>Y407-1-4-2-2-1</t>
  </si>
  <si>
    <t>纵向滑动支座 (6.0ZX)</t>
  </si>
  <si>
    <t>Y407-1-4-2-2-2</t>
  </si>
  <si>
    <t>纵向滑动支座 (3.5ZX)</t>
  </si>
  <si>
    <t>Y407-1-4-2-3</t>
  </si>
  <si>
    <t>横向滑动支座 (6.0HX)</t>
  </si>
  <si>
    <t>Y407-1-4-2-4</t>
  </si>
  <si>
    <t>双向滑动支座 (SX)</t>
  </si>
  <si>
    <t>Y407-1-4-2-4-1</t>
  </si>
  <si>
    <t>双向滑动支座 (6.0SX)</t>
  </si>
  <si>
    <t>Y407-1-4-2-4-2</t>
  </si>
  <si>
    <t>双向滑动支座 (3.5SX)</t>
  </si>
  <si>
    <t>Y407-2-2</t>
  </si>
  <si>
    <t>伸缩装置更换</t>
  </si>
  <si>
    <t>Y407-2-2-1</t>
  </si>
  <si>
    <t>模数式伸缩装置（80型伸缩缝）</t>
  </si>
  <si>
    <t>1.依据图纸所示位置及尺寸，安装图示类型和规格的模数式伸缩装置，按图示长度（包括人行道、缘石、护栏底座与行车道等全部长度），分不同伸缩量以米为单位计价。</t>
  </si>
  <si>
    <t>1.切割清理伸缩装置范围内混凝土；
2.设置预埋件；
3.伸缩装置定位、安装；
4.混凝土浇筑、压纹、养护；
5.文明施工及场地清理。</t>
  </si>
  <si>
    <t>Y407-2-5</t>
  </si>
  <si>
    <t>伸缩缝清理杂物</t>
  </si>
  <si>
    <t>1.按照实际清理的伸缩缝长度以米为单位计价。</t>
  </si>
  <si>
    <t>1.清理杂物、弃运。</t>
  </si>
  <si>
    <t>Y408-2</t>
  </si>
  <si>
    <t>桥面防水层更换</t>
  </si>
  <si>
    <t>Y408-2-1</t>
  </si>
  <si>
    <t>防水涂料（防水层）</t>
  </si>
  <si>
    <t>1.单价包含人工、机械费、五金低耗和小型机具费用。</t>
  </si>
  <si>
    <t>1.依据图纸所示位置及尺寸，在桥面铺装前铺设防水层，按图示铺装净面积以平方米为单位计价。</t>
  </si>
  <si>
    <t>1.桥面清洁；2.喷（涂）防水材料；3.文明施工及场地清理。</t>
  </si>
  <si>
    <t>Y408-3</t>
  </si>
  <si>
    <t>止水带更换</t>
  </si>
  <si>
    <t>1.按实际更换的长度以米为单位计价。</t>
  </si>
  <si>
    <t>1.旧止水带拆除；2.新止水带安装；3.文明施工及场地清理。</t>
  </si>
  <si>
    <t>Y408-4</t>
  </si>
  <si>
    <t>排水设施维修与更换</t>
  </si>
  <si>
    <t>Y408-4-1</t>
  </si>
  <si>
    <t>泄水管 (孔)</t>
  </si>
  <si>
    <t>Y408-4-1-1</t>
  </si>
  <si>
    <t>金属泄水管</t>
  </si>
  <si>
    <t>Y408-4-1-1-1</t>
  </si>
  <si>
    <t>泄水管疏通</t>
  </si>
  <si>
    <t>1.按图示位置按实际疏通的数量以个为单位计价。</t>
  </si>
  <si>
    <t>1.泄水管疏通。</t>
  </si>
  <si>
    <t>Y408-5</t>
  </si>
  <si>
    <t>排水设施增设</t>
  </si>
  <si>
    <t>Y408-5-2</t>
  </si>
  <si>
    <t>泄水孔篦子</t>
  </si>
  <si>
    <t>1.依据图示所示位置按实际安装的数量以个为单位计价。</t>
  </si>
  <si>
    <t>1.泄水孔篦子安装。</t>
  </si>
  <si>
    <t>Y409</t>
  </si>
  <si>
    <t>桥梁附属设施维修与更换</t>
  </si>
  <si>
    <t>合计（元）：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</si>
</sst>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horizontal="left"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4" fillId="0" borderId="0" xfId="0" applyNumberFormat="1" applyFont="1" applyFill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176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176" fontId="0" fillId="0" borderId="7" xfId="0" applyNumberFormat="1" applyFont="1" applyFill="1" applyBorder="1" applyAlignment="1" applyProtection="1">
      <alignment horizontal="left" vertical="center"/>
    </xf>
    <xf numFmtId="176" fontId="0" fillId="0" borderId="6" xfId="0" applyNumberFormat="1" applyFont="1" applyFill="1" applyBorder="1" applyAlignment="1" applyProtection="1">
      <alignment horizontal="center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left" vertical="center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FFFFFF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showZeros="0" tabSelected="1" view="pageBreakPreview" zoomScaleNormal="100" topLeftCell="A48" workbookViewId="0">
      <selection activeCell="H19" sqref="H19"/>
    </sheetView>
  </sheetViews>
  <sheetFormatPr defaultColWidth="9" defaultRowHeight="10.5"/>
  <cols>
    <col min="1" max="1" width="5" style="1" customWidth="1"/>
    <col min="2" max="2" width="14.625" style="4" customWidth="1"/>
    <col min="3" max="3" width="4.625" style="1" customWidth="1"/>
    <col min="4" max="4" width="7.625" style="5" customWidth="1"/>
    <col min="5" max="5" width="8.75" style="5" customWidth="1"/>
    <col min="6" max="6" width="8.125" style="5" customWidth="1"/>
    <col min="7" max="7" width="8.875" style="6" customWidth="1"/>
    <col min="8" max="9" width="7.125" style="6" customWidth="1"/>
    <col min="10" max="10" width="14.625" style="6" customWidth="1"/>
    <col min="11" max="11" width="18.625" style="6" customWidth="1"/>
    <col min="12" max="12" width="18.625" style="7" customWidth="1"/>
    <col min="13" max="16384" width="9" style="1"/>
  </cols>
  <sheetData>
    <row r="1" s="1" customFormat="1" ht="18.75" spans="1:12">
      <c r="A1" s="8" t="s">
        <v>0</v>
      </c>
      <c r="B1" s="9"/>
      <c r="C1" s="10"/>
      <c r="D1" s="11"/>
      <c r="E1" s="11"/>
      <c r="F1" s="11"/>
      <c r="G1" s="12"/>
      <c r="H1" s="12"/>
      <c r="I1" s="12"/>
      <c r="J1" s="12"/>
      <c r="K1" s="12"/>
      <c r="L1" s="13"/>
    </row>
    <row r="2" s="1" customFormat="1" ht="19" customHeight="1" spans="1:12">
      <c r="A2" s="14" t="s">
        <v>1</v>
      </c>
      <c r="B2" s="15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="2" customFormat="1" ht="36" spans="1:12">
      <c r="A3" s="16" t="s">
        <v>2</v>
      </c>
      <c r="B3" s="16" t="s">
        <v>3</v>
      </c>
      <c r="C3" s="16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6" t="s">
        <v>13</v>
      </c>
    </row>
    <row r="4" s="1" customFormat="1" ht="90" spans="1:12">
      <c r="A4" s="18">
        <v>1</v>
      </c>
      <c r="B4" s="19" t="s">
        <v>14</v>
      </c>
      <c r="C4" s="19" t="s">
        <v>15</v>
      </c>
      <c r="D4" s="20">
        <v>30</v>
      </c>
      <c r="E4" s="20">
        <v>150</v>
      </c>
      <c r="F4" s="21">
        <f t="shared" ref="F4:F58" si="0">ROUND(D4*E4,2)</f>
        <v>4500</v>
      </c>
      <c r="G4" s="22"/>
      <c r="H4" s="21">
        <f>TRUNC(E4*(1-G4%/100),2)</f>
        <v>150</v>
      </c>
      <c r="I4" s="21">
        <f>H4*D4</f>
        <v>4500</v>
      </c>
      <c r="J4" s="23" t="s">
        <v>16</v>
      </c>
      <c r="K4" s="23" t="s">
        <v>17</v>
      </c>
      <c r="L4" s="24" t="s">
        <v>18</v>
      </c>
    </row>
    <row r="5" s="1" customFormat="1" ht="22.5" spans="1:12">
      <c r="A5" s="18" t="s">
        <v>19</v>
      </c>
      <c r="B5" s="19" t="s">
        <v>20</v>
      </c>
      <c r="C5" s="25"/>
      <c r="D5" s="26"/>
      <c r="E5" s="26"/>
      <c r="F5" s="21">
        <f t="shared" si="0"/>
        <v>0</v>
      </c>
      <c r="G5" s="27"/>
      <c r="H5" s="21">
        <f t="shared" ref="H5:H36" si="1">TRUNC(E5*(1-G5%/100),2)</f>
        <v>0</v>
      </c>
      <c r="I5" s="21">
        <f t="shared" ref="I5:I36" si="2">H5*D5</f>
        <v>0</v>
      </c>
      <c r="J5" s="23"/>
      <c r="K5" s="23"/>
      <c r="L5" s="23"/>
    </row>
    <row r="6" s="1" customFormat="1" ht="45" spans="1:12">
      <c r="A6" s="18" t="s">
        <v>21</v>
      </c>
      <c r="B6" s="19" t="s">
        <v>22</v>
      </c>
      <c r="C6" s="25" t="s">
        <v>23</v>
      </c>
      <c r="D6" s="26">
        <v>3.08</v>
      </c>
      <c r="E6" s="26">
        <v>45</v>
      </c>
      <c r="F6" s="21">
        <f t="shared" si="0"/>
        <v>138.6</v>
      </c>
      <c r="G6" s="27"/>
      <c r="H6" s="21">
        <f t="shared" si="1"/>
        <v>45</v>
      </c>
      <c r="I6" s="21">
        <f t="shared" si="2"/>
        <v>138.6</v>
      </c>
      <c r="J6" s="23" t="s">
        <v>24</v>
      </c>
      <c r="K6" s="23" t="s">
        <v>25</v>
      </c>
      <c r="L6" s="23" t="s">
        <v>26</v>
      </c>
    </row>
    <row r="7" s="1" customFormat="1" ht="22.5" spans="1:12">
      <c r="A7" s="19" t="s">
        <v>27</v>
      </c>
      <c r="B7" s="19" t="s">
        <v>28</v>
      </c>
      <c r="C7" s="25"/>
      <c r="D7" s="26">
        <v>0</v>
      </c>
      <c r="E7" s="26"/>
      <c r="F7" s="21">
        <f t="shared" si="0"/>
        <v>0</v>
      </c>
      <c r="G7" s="27"/>
      <c r="H7" s="21">
        <f t="shared" si="1"/>
        <v>0</v>
      </c>
      <c r="I7" s="21">
        <f t="shared" si="2"/>
        <v>0</v>
      </c>
      <c r="J7" s="28"/>
      <c r="K7" s="28"/>
      <c r="L7" s="28"/>
    </row>
    <row r="8" s="1" customFormat="1" ht="45" spans="1:12">
      <c r="A8" s="18" t="s">
        <v>29</v>
      </c>
      <c r="B8" s="19" t="s">
        <v>30</v>
      </c>
      <c r="C8" s="25" t="s">
        <v>31</v>
      </c>
      <c r="D8" s="26">
        <v>37.2</v>
      </c>
      <c r="E8" s="26">
        <v>2.6</v>
      </c>
      <c r="F8" s="21">
        <f t="shared" si="0"/>
        <v>96.72</v>
      </c>
      <c r="G8" s="27"/>
      <c r="H8" s="21">
        <f t="shared" si="1"/>
        <v>2.6</v>
      </c>
      <c r="I8" s="21">
        <f t="shared" si="2"/>
        <v>96.72</v>
      </c>
      <c r="J8" s="23" t="s">
        <v>32</v>
      </c>
      <c r="K8" s="23" t="s">
        <v>33</v>
      </c>
      <c r="L8" s="23" t="s">
        <v>34</v>
      </c>
    </row>
    <row r="9" s="1" customFormat="1" ht="22.5" spans="1:12">
      <c r="A9" s="18" t="s">
        <v>35</v>
      </c>
      <c r="B9" s="19" t="s">
        <v>36</v>
      </c>
      <c r="C9" s="25"/>
      <c r="D9" s="26">
        <v>0</v>
      </c>
      <c r="E9" s="26"/>
      <c r="F9" s="21">
        <f t="shared" si="0"/>
        <v>0</v>
      </c>
      <c r="G9" s="27"/>
      <c r="H9" s="21">
        <f t="shared" si="1"/>
        <v>0</v>
      </c>
      <c r="I9" s="21">
        <f t="shared" si="2"/>
        <v>0</v>
      </c>
      <c r="J9" s="23"/>
      <c r="K9" s="23"/>
      <c r="L9" s="23"/>
    </row>
    <row r="10" s="1" customFormat="1" ht="67.5" spans="1:12">
      <c r="A10" s="18" t="s">
        <v>37</v>
      </c>
      <c r="B10" s="19" t="s">
        <v>38</v>
      </c>
      <c r="C10" s="25" t="s">
        <v>31</v>
      </c>
      <c r="D10" s="26">
        <v>37.2</v>
      </c>
      <c r="E10" s="26">
        <v>4.1</v>
      </c>
      <c r="F10" s="21">
        <f t="shared" si="0"/>
        <v>152.52</v>
      </c>
      <c r="G10" s="27"/>
      <c r="H10" s="21">
        <f t="shared" si="1"/>
        <v>4.1</v>
      </c>
      <c r="I10" s="21">
        <f t="shared" si="2"/>
        <v>152.52</v>
      </c>
      <c r="J10" s="23" t="s">
        <v>39</v>
      </c>
      <c r="K10" s="23" t="s">
        <v>40</v>
      </c>
      <c r="L10" s="23" t="s">
        <v>41</v>
      </c>
    </row>
    <row r="11" s="1" customFormat="1" ht="11.25" spans="1:12">
      <c r="A11" s="18" t="s">
        <v>42</v>
      </c>
      <c r="B11" s="19" t="s">
        <v>43</v>
      </c>
      <c r="C11" s="25"/>
      <c r="D11" s="26">
        <v>0</v>
      </c>
      <c r="E11" s="26"/>
      <c r="F11" s="21">
        <f t="shared" si="0"/>
        <v>0</v>
      </c>
      <c r="G11" s="27"/>
      <c r="H11" s="21">
        <f t="shared" si="1"/>
        <v>0</v>
      </c>
      <c r="I11" s="21">
        <f t="shared" si="2"/>
        <v>0</v>
      </c>
      <c r="J11" s="23"/>
      <c r="K11" s="23"/>
      <c r="L11" s="23"/>
    </row>
    <row r="12" s="1" customFormat="1" ht="22.5" spans="1:12">
      <c r="A12" s="18" t="s">
        <v>44</v>
      </c>
      <c r="B12" s="19" t="s">
        <v>45</v>
      </c>
      <c r="C12" s="25"/>
      <c r="D12" s="26">
        <v>0</v>
      </c>
      <c r="E12" s="26"/>
      <c r="F12" s="21">
        <f t="shared" si="0"/>
        <v>0</v>
      </c>
      <c r="G12" s="27"/>
      <c r="H12" s="21">
        <f t="shared" si="1"/>
        <v>0</v>
      </c>
      <c r="I12" s="21">
        <f t="shared" si="2"/>
        <v>0</v>
      </c>
      <c r="J12" s="23"/>
      <c r="K12" s="23"/>
      <c r="L12" s="23"/>
    </row>
    <row r="13" s="1" customFormat="1" ht="45" spans="1:12">
      <c r="A13" s="18" t="s">
        <v>46</v>
      </c>
      <c r="B13" s="19" t="s">
        <v>47</v>
      </c>
      <c r="C13" s="25" t="s">
        <v>48</v>
      </c>
      <c r="D13" s="26">
        <v>16.51</v>
      </c>
      <c r="E13" s="26">
        <v>20</v>
      </c>
      <c r="F13" s="21">
        <f t="shared" si="0"/>
        <v>330.2</v>
      </c>
      <c r="G13" s="27"/>
      <c r="H13" s="21">
        <f t="shared" si="1"/>
        <v>20</v>
      </c>
      <c r="I13" s="21">
        <f t="shared" si="2"/>
        <v>330.2</v>
      </c>
      <c r="J13" s="23" t="s">
        <v>49</v>
      </c>
      <c r="K13" s="23" t="s">
        <v>50</v>
      </c>
      <c r="L13" s="23" t="s">
        <v>51</v>
      </c>
    </row>
    <row r="14" s="1" customFormat="1" ht="22.5" spans="1:12">
      <c r="A14" s="18" t="s">
        <v>52</v>
      </c>
      <c r="B14" s="19" t="s">
        <v>53</v>
      </c>
      <c r="C14" s="25"/>
      <c r="D14" s="26">
        <v>0</v>
      </c>
      <c r="E14" s="26"/>
      <c r="F14" s="21">
        <f t="shared" si="0"/>
        <v>0</v>
      </c>
      <c r="G14" s="27"/>
      <c r="H14" s="21">
        <f t="shared" si="1"/>
        <v>0</v>
      </c>
      <c r="I14" s="21">
        <f t="shared" si="2"/>
        <v>0</v>
      </c>
      <c r="J14" s="23"/>
      <c r="K14" s="23"/>
      <c r="L14" s="23"/>
    </row>
    <row r="15" s="1" customFormat="1" ht="22.5" spans="1:12">
      <c r="A15" s="18" t="s">
        <v>54</v>
      </c>
      <c r="B15" s="19" t="s">
        <v>55</v>
      </c>
      <c r="C15" s="25"/>
      <c r="D15" s="26">
        <v>0</v>
      </c>
      <c r="E15" s="26"/>
      <c r="F15" s="21">
        <f t="shared" si="0"/>
        <v>0</v>
      </c>
      <c r="G15" s="27"/>
      <c r="H15" s="21">
        <f t="shared" si="1"/>
        <v>0</v>
      </c>
      <c r="I15" s="21">
        <f t="shared" si="2"/>
        <v>0</v>
      </c>
      <c r="J15" s="23"/>
      <c r="K15" s="23"/>
      <c r="L15" s="23"/>
    </row>
    <row r="16" s="1" customFormat="1" ht="22.5" spans="1:12">
      <c r="A16" s="18" t="s">
        <v>56</v>
      </c>
      <c r="B16" s="19" t="s">
        <v>57</v>
      </c>
      <c r="C16" s="25"/>
      <c r="D16" s="26">
        <v>0</v>
      </c>
      <c r="E16" s="26"/>
      <c r="F16" s="21">
        <f t="shared" si="0"/>
        <v>0</v>
      </c>
      <c r="G16" s="27"/>
      <c r="H16" s="21">
        <f t="shared" si="1"/>
        <v>0</v>
      </c>
      <c r="I16" s="21">
        <f t="shared" si="2"/>
        <v>0</v>
      </c>
      <c r="J16" s="23"/>
      <c r="K16" s="23"/>
      <c r="L16" s="29"/>
    </row>
    <row r="17" s="1" customFormat="1" ht="22.5" spans="1:12">
      <c r="A17" s="18" t="s">
        <v>58</v>
      </c>
      <c r="B17" s="19" t="s">
        <v>59</v>
      </c>
      <c r="C17" s="25" t="s">
        <v>31</v>
      </c>
      <c r="D17" s="26">
        <v>5.94</v>
      </c>
      <c r="E17" s="26">
        <v>25</v>
      </c>
      <c r="F17" s="21">
        <f t="shared" si="0"/>
        <v>148.5</v>
      </c>
      <c r="G17" s="27"/>
      <c r="H17" s="21">
        <f t="shared" si="1"/>
        <v>25</v>
      </c>
      <c r="I17" s="21">
        <f t="shared" si="2"/>
        <v>148.5</v>
      </c>
      <c r="J17" s="23" t="s">
        <v>16</v>
      </c>
      <c r="K17" s="23" t="s">
        <v>60</v>
      </c>
      <c r="L17" s="23" t="s">
        <v>61</v>
      </c>
    </row>
    <row r="18" s="1" customFormat="1" ht="22.5" spans="1:12">
      <c r="A18" s="18" t="s">
        <v>62</v>
      </c>
      <c r="B18" s="19" t="s">
        <v>63</v>
      </c>
      <c r="C18" s="25" t="s">
        <v>64</v>
      </c>
      <c r="D18" s="26">
        <v>0</v>
      </c>
      <c r="E18" s="26"/>
      <c r="F18" s="21">
        <f t="shared" si="0"/>
        <v>0</v>
      </c>
      <c r="G18" s="27"/>
      <c r="H18" s="21">
        <f t="shared" si="1"/>
        <v>0</v>
      </c>
      <c r="I18" s="21">
        <f t="shared" si="2"/>
        <v>0</v>
      </c>
      <c r="J18" s="23"/>
      <c r="K18" s="23"/>
      <c r="L18" s="29"/>
    </row>
    <row r="19" s="1" customFormat="1" ht="45" spans="1:12">
      <c r="A19" s="18" t="s">
        <v>65</v>
      </c>
      <c r="B19" s="19" t="s">
        <v>66</v>
      </c>
      <c r="C19" s="25" t="s">
        <v>67</v>
      </c>
      <c r="D19" s="26">
        <v>25.2</v>
      </c>
      <c r="E19" s="26">
        <v>20</v>
      </c>
      <c r="F19" s="21">
        <f t="shared" si="0"/>
        <v>504</v>
      </c>
      <c r="G19" s="27"/>
      <c r="H19" s="21">
        <f t="shared" si="1"/>
        <v>20</v>
      </c>
      <c r="I19" s="21">
        <f t="shared" si="2"/>
        <v>504</v>
      </c>
      <c r="J19" s="23" t="s">
        <v>49</v>
      </c>
      <c r="K19" s="23" t="s">
        <v>50</v>
      </c>
      <c r="L19" s="23" t="s">
        <v>68</v>
      </c>
    </row>
    <row r="20" s="1" customFormat="1" ht="11.25" spans="1:12">
      <c r="A20" s="18" t="s">
        <v>69</v>
      </c>
      <c r="B20" s="19" t="s">
        <v>70</v>
      </c>
      <c r="C20" s="25"/>
      <c r="D20" s="26">
        <v>0</v>
      </c>
      <c r="E20" s="26"/>
      <c r="F20" s="21">
        <f t="shared" si="0"/>
        <v>0</v>
      </c>
      <c r="G20" s="27"/>
      <c r="H20" s="21">
        <f t="shared" si="1"/>
        <v>0</v>
      </c>
      <c r="I20" s="21">
        <f t="shared" si="2"/>
        <v>0</v>
      </c>
      <c r="J20" s="23"/>
      <c r="K20" s="23"/>
      <c r="L20" s="29"/>
    </row>
    <row r="21" s="1" customFormat="1" ht="22.5" spans="1:12">
      <c r="A21" s="18" t="s">
        <v>71</v>
      </c>
      <c r="B21" s="19" t="s">
        <v>72</v>
      </c>
      <c r="C21" s="25"/>
      <c r="D21" s="26">
        <v>0</v>
      </c>
      <c r="E21" s="26"/>
      <c r="F21" s="21">
        <f t="shared" si="0"/>
        <v>0</v>
      </c>
      <c r="G21" s="27"/>
      <c r="H21" s="21">
        <f t="shared" si="1"/>
        <v>0</v>
      </c>
      <c r="I21" s="21">
        <f t="shared" si="2"/>
        <v>0</v>
      </c>
      <c r="J21" s="23"/>
      <c r="K21" s="23"/>
      <c r="L21" s="29"/>
    </row>
    <row r="22" s="1" customFormat="1" ht="45" spans="1:12">
      <c r="A22" s="18" t="s">
        <v>73</v>
      </c>
      <c r="B22" s="19" t="s">
        <v>74</v>
      </c>
      <c r="C22" s="25" t="s">
        <v>75</v>
      </c>
      <c r="D22" s="26">
        <v>100.5</v>
      </c>
      <c r="E22" s="26">
        <v>35</v>
      </c>
      <c r="F22" s="21">
        <f t="shared" si="0"/>
        <v>3517.5</v>
      </c>
      <c r="G22" s="27"/>
      <c r="H22" s="21">
        <f t="shared" si="1"/>
        <v>35</v>
      </c>
      <c r="I22" s="21">
        <f t="shared" si="2"/>
        <v>3517.5</v>
      </c>
      <c r="J22" s="23" t="s">
        <v>49</v>
      </c>
      <c r="K22" s="23" t="s">
        <v>76</v>
      </c>
      <c r="L22" s="23" t="s">
        <v>77</v>
      </c>
    </row>
    <row r="23" s="1" customFormat="1" ht="22.5" spans="1:12">
      <c r="A23" s="18" t="s">
        <v>78</v>
      </c>
      <c r="B23" s="19" t="s">
        <v>79</v>
      </c>
      <c r="C23" s="25"/>
      <c r="D23" s="26">
        <v>0</v>
      </c>
      <c r="E23" s="26"/>
      <c r="F23" s="21">
        <f t="shared" si="0"/>
        <v>0</v>
      </c>
      <c r="G23" s="27"/>
      <c r="H23" s="21">
        <f t="shared" si="1"/>
        <v>0</v>
      </c>
      <c r="I23" s="21">
        <f t="shared" si="2"/>
        <v>0</v>
      </c>
      <c r="J23" s="23"/>
      <c r="K23" s="23"/>
      <c r="L23" s="29"/>
    </row>
    <row r="24" s="1" customFormat="1" ht="45" spans="1:12">
      <c r="A24" s="18" t="s">
        <v>80</v>
      </c>
      <c r="B24" s="19" t="s">
        <v>81</v>
      </c>
      <c r="C24" s="25" t="s">
        <v>75</v>
      </c>
      <c r="D24" s="26">
        <v>84.2</v>
      </c>
      <c r="E24" s="26">
        <v>30</v>
      </c>
      <c r="F24" s="21">
        <f t="shared" si="0"/>
        <v>2526</v>
      </c>
      <c r="G24" s="27"/>
      <c r="H24" s="21">
        <f t="shared" si="1"/>
        <v>30</v>
      </c>
      <c r="I24" s="21">
        <f t="shared" si="2"/>
        <v>2526</v>
      </c>
      <c r="J24" s="23" t="s">
        <v>49</v>
      </c>
      <c r="K24" s="23" t="s">
        <v>76</v>
      </c>
      <c r="L24" s="23" t="s">
        <v>77</v>
      </c>
    </row>
    <row r="25" s="1" customFormat="1" ht="22.5" spans="1:12">
      <c r="A25" s="18" t="s">
        <v>82</v>
      </c>
      <c r="B25" s="19" t="s">
        <v>83</v>
      </c>
      <c r="C25" s="25"/>
      <c r="D25" s="26">
        <v>0</v>
      </c>
      <c r="E25" s="26"/>
      <c r="F25" s="21">
        <f t="shared" si="0"/>
        <v>0</v>
      </c>
      <c r="G25" s="27"/>
      <c r="H25" s="21">
        <f t="shared" si="1"/>
        <v>0</v>
      </c>
      <c r="I25" s="21">
        <f t="shared" si="2"/>
        <v>0</v>
      </c>
      <c r="J25" s="23"/>
      <c r="K25" s="23"/>
      <c r="L25" s="29"/>
    </row>
    <row r="26" s="1" customFormat="1" ht="22.5" spans="1:12">
      <c r="A26" s="18" t="s">
        <v>84</v>
      </c>
      <c r="B26" s="19" t="s">
        <v>85</v>
      </c>
      <c r="C26" s="25"/>
      <c r="D26" s="26">
        <v>0</v>
      </c>
      <c r="E26" s="26"/>
      <c r="F26" s="21">
        <f t="shared" si="0"/>
        <v>0</v>
      </c>
      <c r="G26" s="27"/>
      <c r="H26" s="21">
        <f t="shared" si="1"/>
        <v>0</v>
      </c>
      <c r="I26" s="21">
        <f t="shared" si="2"/>
        <v>0</v>
      </c>
      <c r="J26" s="23"/>
      <c r="K26" s="23"/>
      <c r="L26" s="29"/>
    </row>
    <row r="27" s="1" customFormat="1" ht="22.5" spans="1:12">
      <c r="A27" s="18" t="s">
        <v>86</v>
      </c>
      <c r="B27" s="19" t="s">
        <v>87</v>
      </c>
      <c r="C27" s="25"/>
      <c r="D27" s="26">
        <v>0</v>
      </c>
      <c r="E27" s="26"/>
      <c r="F27" s="21">
        <f t="shared" si="0"/>
        <v>0</v>
      </c>
      <c r="G27" s="27"/>
      <c r="H27" s="21">
        <f t="shared" si="1"/>
        <v>0</v>
      </c>
      <c r="I27" s="21">
        <f t="shared" si="2"/>
        <v>0</v>
      </c>
      <c r="J27" s="23"/>
      <c r="K27" s="23"/>
      <c r="L27" s="29"/>
    </row>
    <row r="28" s="1" customFormat="1" ht="33.75" spans="1:12">
      <c r="A28" s="18" t="s">
        <v>88</v>
      </c>
      <c r="B28" s="19" t="s">
        <v>89</v>
      </c>
      <c r="C28" s="25" t="s">
        <v>90</v>
      </c>
      <c r="D28" s="26">
        <v>20</v>
      </c>
      <c r="E28" s="26">
        <v>100</v>
      </c>
      <c r="F28" s="21">
        <f t="shared" si="0"/>
        <v>2000</v>
      </c>
      <c r="G28" s="27"/>
      <c r="H28" s="21">
        <f t="shared" si="1"/>
        <v>100</v>
      </c>
      <c r="I28" s="21">
        <f t="shared" si="2"/>
        <v>2000</v>
      </c>
      <c r="J28" s="23" t="s">
        <v>39</v>
      </c>
      <c r="K28" s="23" t="s">
        <v>91</v>
      </c>
      <c r="L28" s="29" t="s">
        <v>92</v>
      </c>
    </row>
    <row r="29" s="1" customFormat="1" ht="22.5" spans="1:12">
      <c r="A29" s="18" t="s">
        <v>93</v>
      </c>
      <c r="B29" s="19" t="s">
        <v>94</v>
      </c>
      <c r="C29" s="25"/>
      <c r="D29" s="26">
        <v>0</v>
      </c>
      <c r="E29" s="26"/>
      <c r="F29" s="21">
        <f t="shared" si="0"/>
        <v>0</v>
      </c>
      <c r="G29" s="27"/>
      <c r="H29" s="21">
        <f t="shared" si="1"/>
        <v>0</v>
      </c>
      <c r="I29" s="21">
        <f t="shared" si="2"/>
        <v>0</v>
      </c>
      <c r="J29" s="23"/>
      <c r="K29" s="23"/>
      <c r="L29" s="29"/>
    </row>
    <row r="30" s="1" customFormat="1" ht="22.5" spans="1:12">
      <c r="A30" s="18" t="s">
        <v>95</v>
      </c>
      <c r="B30" s="19" t="s">
        <v>96</v>
      </c>
      <c r="C30" s="25" t="s">
        <v>97</v>
      </c>
      <c r="D30" s="26">
        <v>3</v>
      </c>
      <c r="E30" s="26">
        <v>10000</v>
      </c>
      <c r="F30" s="21">
        <f t="shared" si="0"/>
        <v>30000</v>
      </c>
      <c r="G30" s="27"/>
      <c r="H30" s="21">
        <f t="shared" si="1"/>
        <v>10000</v>
      </c>
      <c r="I30" s="21">
        <f t="shared" si="2"/>
        <v>30000</v>
      </c>
      <c r="J30" s="23" t="s">
        <v>98</v>
      </c>
      <c r="K30" s="23" t="s">
        <v>99</v>
      </c>
      <c r="L30" s="29" t="s">
        <v>100</v>
      </c>
    </row>
    <row r="31" s="1" customFormat="1" ht="22.5" spans="1:12">
      <c r="A31" s="18" t="s">
        <v>101</v>
      </c>
      <c r="B31" s="19" t="s">
        <v>102</v>
      </c>
      <c r="C31" s="25" t="s">
        <v>103</v>
      </c>
      <c r="D31" s="26">
        <v>4</v>
      </c>
      <c r="E31" s="26">
        <v>10000</v>
      </c>
      <c r="F31" s="21">
        <f t="shared" si="0"/>
        <v>40000</v>
      </c>
      <c r="G31" s="27"/>
      <c r="H31" s="21">
        <f t="shared" si="1"/>
        <v>10000</v>
      </c>
      <c r="I31" s="21">
        <f t="shared" si="2"/>
        <v>40000</v>
      </c>
      <c r="J31" s="23" t="s">
        <v>98</v>
      </c>
      <c r="K31" s="23" t="s">
        <v>104</v>
      </c>
      <c r="L31" s="29" t="s">
        <v>105</v>
      </c>
    </row>
    <row r="32" s="1" customFormat="1" ht="22.5" spans="1:12">
      <c r="A32" s="18" t="s">
        <v>106</v>
      </c>
      <c r="B32" s="19" t="s">
        <v>107</v>
      </c>
      <c r="C32" s="25"/>
      <c r="D32" s="26">
        <v>0</v>
      </c>
      <c r="E32" s="26"/>
      <c r="F32" s="21">
        <f t="shared" si="0"/>
        <v>0</v>
      </c>
      <c r="G32" s="27"/>
      <c r="H32" s="21">
        <f t="shared" si="1"/>
        <v>0</v>
      </c>
      <c r="I32" s="21">
        <f t="shared" si="2"/>
        <v>0</v>
      </c>
      <c r="J32" s="23"/>
      <c r="K32" s="23"/>
      <c r="L32" s="29"/>
    </row>
    <row r="33" s="1" customFormat="1" ht="22.5" spans="1:12">
      <c r="A33" s="18" t="s">
        <v>108</v>
      </c>
      <c r="B33" s="19" t="s">
        <v>109</v>
      </c>
      <c r="C33" s="25"/>
      <c r="D33" s="26">
        <v>0</v>
      </c>
      <c r="E33" s="26"/>
      <c r="F33" s="21">
        <f t="shared" si="0"/>
        <v>0</v>
      </c>
      <c r="G33" s="27"/>
      <c r="H33" s="21">
        <f t="shared" si="1"/>
        <v>0</v>
      </c>
      <c r="I33" s="21">
        <f t="shared" si="2"/>
        <v>0</v>
      </c>
      <c r="J33" s="23"/>
      <c r="K33" s="23"/>
      <c r="L33" s="29"/>
    </row>
    <row r="34" s="1" customFormat="1" ht="56.25" spans="1:12">
      <c r="A34" s="18" t="s">
        <v>110</v>
      </c>
      <c r="B34" s="19" t="s">
        <v>111</v>
      </c>
      <c r="C34" s="25" t="s">
        <v>112</v>
      </c>
      <c r="D34" s="26">
        <v>28</v>
      </c>
      <c r="E34" s="26">
        <v>100</v>
      </c>
      <c r="F34" s="21">
        <f t="shared" si="0"/>
        <v>2800</v>
      </c>
      <c r="G34" s="27"/>
      <c r="H34" s="21">
        <f t="shared" si="1"/>
        <v>100</v>
      </c>
      <c r="I34" s="21">
        <f t="shared" si="2"/>
        <v>2800</v>
      </c>
      <c r="J34" s="23" t="s">
        <v>113</v>
      </c>
      <c r="K34" s="23" t="s">
        <v>114</v>
      </c>
      <c r="L34" s="29" t="s">
        <v>115</v>
      </c>
    </row>
    <row r="35" s="1" customFormat="1" ht="56.25" spans="1:12">
      <c r="A35" s="18" t="s">
        <v>116</v>
      </c>
      <c r="B35" s="19" t="s">
        <v>117</v>
      </c>
      <c r="C35" s="25" t="s">
        <v>112</v>
      </c>
      <c r="D35" s="26">
        <v>14</v>
      </c>
      <c r="E35" s="26">
        <v>100</v>
      </c>
      <c r="F35" s="21">
        <f t="shared" si="0"/>
        <v>1400</v>
      </c>
      <c r="G35" s="27"/>
      <c r="H35" s="21">
        <f t="shared" si="1"/>
        <v>100</v>
      </c>
      <c r="I35" s="21">
        <f t="shared" si="2"/>
        <v>1400</v>
      </c>
      <c r="J35" s="23" t="s">
        <v>113</v>
      </c>
      <c r="K35" s="23" t="s">
        <v>114</v>
      </c>
      <c r="L35" s="29" t="s">
        <v>115</v>
      </c>
    </row>
    <row r="36" s="1" customFormat="1" ht="22.5" spans="1:12">
      <c r="A36" s="18" t="s">
        <v>118</v>
      </c>
      <c r="B36" s="19" t="s">
        <v>119</v>
      </c>
      <c r="C36" s="25"/>
      <c r="D36" s="26">
        <v>0</v>
      </c>
      <c r="E36" s="26"/>
      <c r="F36" s="21">
        <f t="shared" si="0"/>
        <v>0</v>
      </c>
      <c r="G36" s="27"/>
      <c r="H36" s="21">
        <f t="shared" si="1"/>
        <v>0</v>
      </c>
      <c r="I36" s="21">
        <f t="shared" si="2"/>
        <v>0</v>
      </c>
      <c r="J36" s="23"/>
      <c r="K36" s="23"/>
      <c r="L36" s="29"/>
    </row>
    <row r="37" s="1" customFormat="1" ht="56.25" spans="1:12">
      <c r="A37" s="18" t="s">
        <v>120</v>
      </c>
      <c r="B37" s="19" t="s">
        <v>121</v>
      </c>
      <c r="C37" s="25" t="s">
        <v>112</v>
      </c>
      <c r="D37" s="26">
        <v>1</v>
      </c>
      <c r="E37" s="26">
        <v>100</v>
      </c>
      <c r="F37" s="21">
        <f t="shared" si="0"/>
        <v>100</v>
      </c>
      <c r="G37" s="27"/>
      <c r="H37" s="21">
        <f t="shared" ref="H37:H57" si="3">TRUNC(E37*(1-G37%/100),2)</f>
        <v>100</v>
      </c>
      <c r="I37" s="21">
        <f t="shared" ref="I37:I57" si="4">H37*D37</f>
        <v>100</v>
      </c>
      <c r="J37" s="23" t="s">
        <v>113</v>
      </c>
      <c r="K37" s="23" t="s">
        <v>114</v>
      </c>
      <c r="L37" s="29" t="s">
        <v>115</v>
      </c>
    </row>
    <row r="38" s="1" customFormat="1" ht="33.75" spans="1:12">
      <c r="A38" s="18" t="s">
        <v>122</v>
      </c>
      <c r="B38" s="19" t="s">
        <v>123</v>
      </c>
      <c r="C38" s="25"/>
      <c r="D38" s="26">
        <v>0</v>
      </c>
      <c r="E38" s="26"/>
      <c r="F38" s="21">
        <f t="shared" si="0"/>
        <v>0</v>
      </c>
      <c r="G38" s="27"/>
      <c r="H38" s="21">
        <f t="shared" si="3"/>
        <v>0</v>
      </c>
      <c r="I38" s="21">
        <f t="shared" si="4"/>
        <v>0</v>
      </c>
      <c r="J38" s="23"/>
      <c r="K38" s="23"/>
      <c r="L38" s="29"/>
    </row>
    <row r="39" s="1" customFormat="1" ht="56.25" spans="1:12">
      <c r="A39" s="18" t="s">
        <v>124</v>
      </c>
      <c r="B39" s="19" t="s">
        <v>125</v>
      </c>
      <c r="C39" s="25" t="s">
        <v>112</v>
      </c>
      <c r="D39" s="26">
        <v>2</v>
      </c>
      <c r="E39" s="26">
        <v>100</v>
      </c>
      <c r="F39" s="21">
        <f t="shared" si="0"/>
        <v>200</v>
      </c>
      <c r="G39" s="27"/>
      <c r="H39" s="21">
        <f t="shared" si="3"/>
        <v>100</v>
      </c>
      <c r="I39" s="21">
        <f t="shared" si="4"/>
        <v>200</v>
      </c>
      <c r="J39" s="23" t="s">
        <v>113</v>
      </c>
      <c r="K39" s="23" t="s">
        <v>114</v>
      </c>
      <c r="L39" s="29" t="s">
        <v>115</v>
      </c>
    </row>
    <row r="40" s="1" customFormat="1" ht="56.25" spans="1:12">
      <c r="A40" s="18" t="s">
        <v>126</v>
      </c>
      <c r="B40" s="19" t="s">
        <v>127</v>
      </c>
      <c r="C40" s="25" t="s">
        <v>112</v>
      </c>
      <c r="D40" s="26">
        <v>2</v>
      </c>
      <c r="E40" s="26">
        <v>100</v>
      </c>
      <c r="F40" s="21">
        <f t="shared" si="0"/>
        <v>200</v>
      </c>
      <c r="G40" s="27"/>
      <c r="H40" s="21">
        <f t="shared" si="3"/>
        <v>100</v>
      </c>
      <c r="I40" s="21">
        <f t="shared" si="4"/>
        <v>200</v>
      </c>
      <c r="J40" s="23" t="s">
        <v>113</v>
      </c>
      <c r="K40" s="23" t="s">
        <v>114</v>
      </c>
      <c r="L40" s="29" t="s">
        <v>115</v>
      </c>
    </row>
    <row r="41" s="1" customFormat="1" ht="56.25" spans="1:12">
      <c r="A41" s="18" t="s">
        <v>128</v>
      </c>
      <c r="B41" s="19" t="s">
        <v>129</v>
      </c>
      <c r="C41" s="25" t="s">
        <v>112</v>
      </c>
      <c r="D41" s="26">
        <v>1</v>
      </c>
      <c r="E41" s="26">
        <v>100</v>
      </c>
      <c r="F41" s="21">
        <f t="shared" si="0"/>
        <v>100</v>
      </c>
      <c r="G41" s="27"/>
      <c r="H41" s="21">
        <f t="shared" si="3"/>
        <v>100</v>
      </c>
      <c r="I41" s="21">
        <f t="shared" si="4"/>
        <v>100</v>
      </c>
      <c r="J41" s="23" t="s">
        <v>113</v>
      </c>
      <c r="K41" s="23" t="s">
        <v>114</v>
      </c>
      <c r="L41" s="29" t="s">
        <v>115</v>
      </c>
    </row>
    <row r="42" s="1" customFormat="1" ht="33.75" spans="1:12">
      <c r="A42" s="18" t="s">
        <v>130</v>
      </c>
      <c r="B42" s="19" t="s">
        <v>131</v>
      </c>
      <c r="C42" s="25"/>
      <c r="D42" s="26">
        <v>0</v>
      </c>
      <c r="E42" s="26"/>
      <c r="F42" s="21">
        <f t="shared" si="0"/>
        <v>0</v>
      </c>
      <c r="G42" s="27"/>
      <c r="H42" s="21">
        <f t="shared" si="3"/>
        <v>0</v>
      </c>
      <c r="I42" s="21">
        <f t="shared" si="4"/>
        <v>0</v>
      </c>
      <c r="J42" s="23"/>
      <c r="K42" s="23"/>
      <c r="L42" s="29"/>
    </row>
    <row r="43" s="1" customFormat="1" ht="56.25" spans="1:12">
      <c r="A43" s="18" t="s">
        <v>132</v>
      </c>
      <c r="B43" s="19" t="s">
        <v>133</v>
      </c>
      <c r="C43" s="25" t="s">
        <v>112</v>
      </c>
      <c r="D43" s="26">
        <v>2</v>
      </c>
      <c r="E43" s="26">
        <v>100</v>
      </c>
      <c r="F43" s="21">
        <f t="shared" si="0"/>
        <v>200</v>
      </c>
      <c r="G43" s="27"/>
      <c r="H43" s="21">
        <f t="shared" si="3"/>
        <v>100</v>
      </c>
      <c r="I43" s="21">
        <f t="shared" si="4"/>
        <v>200</v>
      </c>
      <c r="J43" s="23" t="s">
        <v>113</v>
      </c>
      <c r="K43" s="23" t="s">
        <v>114</v>
      </c>
      <c r="L43" s="29" t="s">
        <v>115</v>
      </c>
    </row>
    <row r="44" s="1" customFormat="1" ht="56.25" spans="1:12">
      <c r="A44" s="18" t="s">
        <v>134</v>
      </c>
      <c r="B44" s="19" t="s">
        <v>135</v>
      </c>
      <c r="C44" s="25" t="s">
        <v>112</v>
      </c>
      <c r="D44" s="26">
        <v>2</v>
      </c>
      <c r="E44" s="26">
        <v>100</v>
      </c>
      <c r="F44" s="21">
        <f t="shared" si="0"/>
        <v>200</v>
      </c>
      <c r="G44" s="27"/>
      <c r="H44" s="21">
        <f t="shared" si="3"/>
        <v>100</v>
      </c>
      <c r="I44" s="21">
        <f t="shared" si="4"/>
        <v>200</v>
      </c>
      <c r="J44" s="23" t="s">
        <v>113</v>
      </c>
      <c r="K44" s="23" t="s">
        <v>114</v>
      </c>
      <c r="L44" s="29" t="s">
        <v>115</v>
      </c>
    </row>
    <row r="45" s="1" customFormat="1" ht="22.5" spans="1:12">
      <c r="A45" s="18" t="s">
        <v>136</v>
      </c>
      <c r="B45" s="19" t="s">
        <v>137</v>
      </c>
      <c r="C45" s="25"/>
      <c r="D45" s="26">
        <v>0</v>
      </c>
      <c r="E45" s="26"/>
      <c r="F45" s="21">
        <f t="shared" si="0"/>
        <v>0</v>
      </c>
      <c r="G45" s="27"/>
      <c r="H45" s="21">
        <f t="shared" si="3"/>
        <v>0</v>
      </c>
      <c r="I45" s="21">
        <f t="shared" si="4"/>
        <v>0</v>
      </c>
      <c r="J45" s="23"/>
      <c r="K45" s="23"/>
      <c r="L45" s="29"/>
    </row>
    <row r="46" s="1" customFormat="1" ht="78.75" spans="1:12">
      <c r="A46" s="18" t="s">
        <v>138</v>
      </c>
      <c r="B46" s="19" t="s">
        <v>139</v>
      </c>
      <c r="C46" s="25" t="s">
        <v>75</v>
      </c>
      <c r="D46" s="26">
        <v>15</v>
      </c>
      <c r="E46" s="26">
        <v>300</v>
      </c>
      <c r="F46" s="21">
        <f t="shared" si="0"/>
        <v>4500</v>
      </c>
      <c r="G46" s="27"/>
      <c r="H46" s="21">
        <f t="shared" si="3"/>
        <v>300</v>
      </c>
      <c r="I46" s="21">
        <f t="shared" si="4"/>
        <v>4500</v>
      </c>
      <c r="J46" s="23" t="s">
        <v>113</v>
      </c>
      <c r="K46" s="23" t="s">
        <v>140</v>
      </c>
      <c r="L46" s="23" t="s">
        <v>141</v>
      </c>
    </row>
    <row r="47" s="1" customFormat="1" ht="22.5" spans="1:12">
      <c r="A47" s="18" t="s">
        <v>142</v>
      </c>
      <c r="B47" s="19" t="s">
        <v>143</v>
      </c>
      <c r="C47" s="25" t="s">
        <v>75</v>
      </c>
      <c r="D47" s="26">
        <v>79</v>
      </c>
      <c r="E47" s="26">
        <v>30</v>
      </c>
      <c r="F47" s="21">
        <f t="shared" si="0"/>
        <v>2370</v>
      </c>
      <c r="G47" s="27"/>
      <c r="H47" s="21">
        <f t="shared" si="3"/>
        <v>30</v>
      </c>
      <c r="I47" s="21">
        <f t="shared" si="4"/>
        <v>2370</v>
      </c>
      <c r="J47" s="23" t="s">
        <v>98</v>
      </c>
      <c r="K47" s="23" t="s">
        <v>144</v>
      </c>
      <c r="L47" s="29" t="s">
        <v>145</v>
      </c>
    </row>
    <row r="48" s="1" customFormat="1" ht="22.5" spans="1:12">
      <c r="A48" s="18" t="s">
        <v>146</v>
      </c>
      <c r="B48" s="19" t="s">
        <v>147</v>
      </c>
      <c r="C48" s="25"/>
      <c r="D48" s="26">
        <v>0</v>
      </c>
      <c r="E48" s="26"/>
      <c r="F48" s="21">
        <f t="shared" si="0"/>
        <v>0</v>
      </c>
      <c r="G48" s="27"/>
      <c r="H48" s="21">
        <f t="shared" si="3"/>
        <v>0</v>
      </c>
      <c r="I48" s="21">
        <f t="shared" si="4"/>
        <v>0</v>
      </c>
      <c r="J48" s="23"/>
      <c r="K48" s="23"/>
      <c r="L48" s="29"/>
    </row>
    <row r="49" s="1" customFormat="1" ht="45" spans="1:12">
      <c r="A49" s="18" t="s">
        <v>148</v>
      </c>
      <c r="B49" s="19" t="s">
        <v>149</v>
      </c>
      <c r="C49" s="25" t="s">
        <v>31</v>
      </c>
      <c r="D49" s="26">
        <v>37.2</v>
      </c>
      <c r="E49" s="26">
        <v>5</v>
      </c>
      <c r="F49" s="21">
        <f t="shared" si="0"/>
        <v>186</v>
      </c>
      <c r="G49" s="27"/>
      <c r="H49" s="21">
        <f t="shared" si="3"/>
        <v>5</v>
      </c>
      <c r="I49" s="21">
        <f t="shared" si="4"/>
        <v>186</v>
      </c>
      <c r="J49" s="23" t="s">
        <v>150</v>
      </c>
      <c r="K49" s="23" t="s">
        <v>151</v>
      </c>
      <c r="L49" s="29" t="s">
        <v>152</v>
      </c>
    </row>
    <row r="50" s="1" customFormat="1" ht="33.75" spans="1:12">
      <c r="A50" s="18" t="s">
        <v>153</v>
      </c>
      <c r="B50" s="19" t="s">
        <v>154</v>
      </c>
      <c r="C50" s="25" t="s">
        <v>75</v>
      </c>
      <c r="D50" s="26">
        <v>36</v>
      </c>
      <c r="E50" s="26">
        <v>25</v>
      </c>
      <c r="F50" s="21">
        <f t="shared" si="0"/>
        <v>900</v>
      </c>
      <c r="G50" s="27"/>
      <c r="H50" s="21">
        <f t="shared" si="3"/>
        <v>25</v>
      </c>
      <c r="I50" s="21">
        <f t="shared" si="4"/>
        <v>900</v>
      </c>
      <c r="J50" s="23" t="s">
        <v>39</v>
      </c>
      <c r="K50" s="23" t="s">
        <v>155</v>
      </c>
      <c r="L50" s="29" t="s">
        <v>156</v>
      </c>
    </row>
    <row r="51" s="1" customFormat="1" ht="22.5" spans="1:12">
      <c r="A51" s="18" t="s">
        <v>157</v>
      </c>
      <c r="B51" s="19" t="s">
        <v>158</v>
      </c>
      <c r="C51" s="25"/>
      <c r="D51" s="26">
        <v>0</v>
      </c>
      <c r="E51" s="26"/>
      <c r="F51" s="21">
        <f t="shared" si="0"/>
        <v>0</v>
      </c>
      <c r="G51" s="27"/>
      <c r="H51" s="21">
        <f t="shared" si="3"/>
        <v>0</v>
      </c>
      <c r="I51" s="21">
        <f t="shared" si="4"/>
        <v>0</v>
      </c>
      <c r="J51" s="23"/>
      <c r="K51" s="23"/>
      <c r="L51" s="29"/>
    </row>
    <row r="52" s="1" customFormat="1" ht="22.5" spans="1:12">
      <c r="A52" s="18" t="s">
        <v>159</v>
      </c>
      <c r="B52" s="19" t="s">
        <v>160</v>
      </c>
      <c r="C52" s="25"/>
      <c r="D52" s="26">
        <v>0</v>
      </c>
      <c r="E52" s="26"/>
      <c r="F52" s="21">
        <f t="shared" si="0"/>
        <v>0</v>
      </c>
      <c r="G52" s="27"/>
      <c r="H52" s="21">
        <f t="shared" si="3"/>
        <v>0</v>
      </c>
      <c r="I52" s="21">
        <f t="shared" si="4"/>
        <v>0</v>
      </c>
      <c r="J52" s="23"/>
      <c r="K52" s="23"/>
      <c r="L52" s="29"/>
    </row>
    <row r="53" s="1" customFormat="1" ht="22.5" spans="1:12">
      <c r="A53" s="18" t="s">
        <v>161</v>
      </c>
      <c r="B53" s="19" t="s">
        <v>162</v>
      </c>
      <c r="C53" s="25"/>
      <c r="D53" s="26">
        <v>0</v>
      </c>
      <c r="E53" s="26"/>
      <c r="F53" s="21">
        <f t="shared" si="0"/>
        <v>0</v>
      </c>
      <c r="G53" s="27"/>
      <c r="H53" s="21">
        <f t="shared" si="3"/>
        <v>0</v>
      </c>
      <c r="I53" s="21">
        <f t="shared" si="4"/>
        <v>0</v>
      </c>
      <c r="J53" s="23"/>
      <c r="K53" s="23"/>
      <c r="L53" s="29"/>
    </row>
    <row r="54" s="1" customFormat="1" ht="33.75" spans="1:12">
      <c r="A54" s="18" t="s">
        <v>163</v>
      </c>
      <c r="B54" s="19" t="s">
        <v>164</v>
      </c>
      <c r="C54" s="25" t="s">
        <v>112</v>
      </c>
      <c r="D54" s="26">
        <v>28</v>
      </c>
      <c r="E54" s="26">
        <v>7</v>
      </c>
      <c r="F54" s="21">
        <f t="shared" si="0"/>
        <v>196</v>
      </c>
      <c r="G54" s="27"/>
      <c r="H54" s="21">
        <f t="shared" si="3"/>
        <v>7</v>
      </c>
      <c r="I54" s="21">
        <f t="shared" si="4"/>
        <v>196</v>
      </c>
      <c r="J54" s="23" t="s">
        <v>150</v>
      </c>
      <c r="K54" s="23" t="s">
        <v>165</v>
      </c>
      <c r="L54" s="29" t="s">
        <v>166</v>
      </c>
    </row>
    <row r="55" s="1" customFormat="1" ht="22.5" spans="1:12">
      <c r="A55" s="18" t="s">
        <v>167</v>
      </c>
      <c r="B55" s="19" t="s">
        <v>168</v>
      </c>
      <c r="C55" s="25"/>
      <c r="D55" s="26">
        <v>0</v>
      </c>
      <c r="E55" s="26"/>
      <c r="F55" s="21">
        <f t="shared" si="0"/>
        <v>0</v>
      </c>
      <c r="G55" s="27"/>
      <c r="H55" s="21">
        <f t="shared" si="3"/>
        <v>0</v>
      </c>
      <c r="I55" s="21">
        <f t="shared" si="4"/>
        <v>0</v>
      </c>
      <c r="J55" s="23"/>
      <c r="K55" s="23"/>
      <c r="L55" s="29"/>
    </row>
    <row r="56" s="1" customFormat="1" ht="33.75" spans="1:12">
      <c r="A56" s="18" t="s">
        <v>169</v>
      </c>
      <c r="B56" s="19" t="s">
        <v>170</v>
      </c>
      <c r="C56" s="25" t="s">
        <v>112</v>
      </c>
      <c r="D56" s="26">
        <v>5</v>
      </c>
      <c r="E56" s="26">
        <v>15</v>
      </c>
      <c r="F56" s="21">
        <f t="shared" si="0"/>
        <v>75</v>
      </c>
      <c r="G56" s="27"/>
      <c r="H56" s="21">
        <f t="shared" si="3"/>
        <v>15</v>
      </c>
      <c r="I56" s="21">
        <f t="shared" si="4"/>
        <v>75</v>
      </c>
      <c r="J56" s="23" t="s">
        <v>150</v>
      </c>
      <c r="K56" s="23" t="s">
        <v>171</v>
      </c>
      <c r="L56" s="29" t="s">
        <v>172</v>
      </c>
    </row>
    <row r="57" s="1" customFormat="1" ht="22.5" spans="1:12">
      <c r="A57" s="18" t="s">
        <v>173</v>
      </c>
      <c r="B57" s="19" t="s">
        <v>174</v>
      </c>
      <c r="C57" s="25"/>
      <c r="D57" s="26">
        <v>0</v>
      </c>
      <c r="E57" s="26"/>
      <c r="F57" s="21">
        <f t="shared" si="0"/>
        <v>0</v>
      </c>
      <c r="G57" s="30"/>
      <c r="H57" s="21">
        <f t="shared" si="3"/>
        <v>0</v>
      </c>
      <c r="I57" s="21">
        <f t="shared" si="4"/>
        <v>0</v>
      </c>
      <c r="J57" s="23"/>
      <c r="K57" s="23"/>
      <c r="L57" s="31"/>
    </row>
    <row r="58" s="3" customFormat="1" ht="18" customHeight="1" spans="1:12">
      <c r="A58" s="32" t="s">
        <v>175</v>
      </c>
      <c r="B58" s="33"/>
      <c r="C58" s="34"/>
      <c r="D58" s="35"/>
      <c r="E58" s="36">
        <f>SUM(F4:F57)</f>
        <v>97341.04</v>
      </c>
      <c r="F58" s="37"/>
      <c r="G58" s="38"/>
      <c r="H58" s="39">
        <f>SUM(I4:I57)</f>
        <v>97341.04</v>
      </c>
      <c r="I58" s="40"/>
      <c r="J58" s="41"/>
      <c r="K58" s="41"/>
      <c r="L58" s="42"/>
    </row>
    <row r="61" s="1" customFormat="1" spans="1:12">
      <c r="B61" s="4"/>
      <c r="D61" s="5"/>
      <c r="E61" s="5"/>
      <c r="F61" s="43"/>
      <c r="G61" s="6"/>
      <c r="H61" s="6"/>
      <c r="I61" s="6"/>
      <c r="J61" s="6"/>
      <c r="K61" s="6"/>
      <c r="L61" s="7"/>
    </row>
    <row r="62" s="1" customFormat="1" spans="1:12">
      <c r="B62" s="4"/>
      <c r="D62" s="5"/>
      <c r="E62" s="5"/>
      <c r="F62" s="43"/>
      <c r="G62" s="6"/>
      <c r="H62" s="6"/>
      <c r="I62" s="6"/>
      <c r="J62" s="6"/>
      <c r="K62" s="6"/>
      <c r="L62" s="7"/>
    </row>
  </sheetData>
  <sheetProtection algorithmName="SHA-512" hashValue="3UQXpZsaJY2GCnNISBhWuSP2Yv1rgbI8UKn2o1EleIGqmzJY5zmkJvGj2vTaOErodkzeguZtLfGrjp0cZvIiqA==" saltValue="RKIMbfvJzyIXGhh0WrXVUg==" spinCount="100000" sheet="1" objects="1"/>
  <mergeCells count="6">
    <mergeCell ref="A1:L1"/>
    <mergeCell ref="A2:L2"/>
    <mergeCell ref="A58:D58"/>
    <mergeCell ref="E58:F58"/>
    <mergeCell ref="H58:I58"/>
    <mergeCell ref="G4:G57"/>
  </mergeCells>
  <conditionalFormatting sqref="B4">
    <cfRule type="cellIs" dxfId="0" priority="4" operator="equal">
      <formula>0</formula>
    </cfRule>
  </conditionalFormatting>
  <conditionalFormatting sqref="L57">
    <cfRule type="cellIs" dxfId="0" priority="2" operator="equal">
      <formula>0</formula>
    </cfRule>
  </conditionalFormatting>
  <conditionalFormatting sqref="F7:F16 H7:I16 F18:F57 H18:I57">
    <cfRule type="cellIs" dxfId="0" priority="3" operator="equal">
      <formula>0</formula>
    </cfRule>
  </conditionalFormatting>
  <conditionalFormatting sqref="F17 H17:I17">
    <cfRule type="cellIs" dxfId="0" priority="1" operator="equal">
      <formula>0</formula>
    </cfRule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执子听花语</cp:lastModifiedBy>
  <dcterms:created xsi:type="dcterms:W3CDTF">2026-07-08T06:38:00Z</dcterms:created>
  <dcterms:modified xsi:type="dcterms:W3CDTF">2026-07-08T07:00:57Z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8BD4FC3A545744CFBFC6FA0329A88BC7_11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